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71E027C5-322B-4EC3-BD89-BAFF4F68DF29}" xr6:coauthVersionLast="47" xr6:coauthVersionMax="47" xr10:uidLastSave="{00000000-0000-0000-0000-000000000000}"/>
  <bookViews>
    <workbookView xWindow="-15" yWindow="0" windowWidth="23295" windowHeight="10905" xr2:uid="{00000000-000D-0000-FFFF-FFFF00000000}"/>
  </bookViews>
  <sheets>
    <sheet name="прайс" sheetId="1" r:id="rId1"/>
    <sheet name="отчет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2" i="1"/>
  <c r="C24" i="1"/>
  <c r="H12" i="2"/>
  <c r="H4" i="2"/>
  <c r="H5" i="2" s="1"/>
  <c r="H6" i="2" s="1"/>
  <c r="H7" i="2" s="1"/>
  <c r="H3" i="2"/>
  <c r="H2" i="2"/>
  <c r="C42" i="1"/>
  <c r="C66" i="1"/>
  <c r="C88" i="1"/>
  <c r="C87" i="1"/>
  <c r="C52" i="1"/>
  <c r="C26" i="1"/>
  <c r="C39" i="1"/>
  <c r="C4" i="1"/>
  <c r="G9" i="2" l="1"/>
  <c r="F9" i="2"/>
  <c r="E9" i="2" l="1"/>
  <c r="E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H1" authorId="0" shapeId="0" xr:uid="{00000000-0006-0000-0100-000001000000}">
      <text>
        <r>
          <rPr>
            <sz val="9"/>
            <color indexed="81"/>
            <rFont val="Tahoma"/>
            <family val="2"/>
            <charset val="204"/>
          </rPr>
          <t>на 1 февраля 2024
32 600 (оастаток с 23)
и заказы минус доставка январь 24</t>
        </r>
      </text>
    </comment>
    <comment ref="H2" authorId="0" shapeId="0" xr:uid="{00000000-0006-0000-0100-000002000000}">
      <text>
        <r>
          <rPr>
            <sz val="9"/>
            <color indexed="81"/>
            <rFont val="Tahoma"/>
            <family val="2"/>
            <charset val="204"/>
          </rPr>
          <t xml:space="preserve">+450 от тунец хк бутово минус доставка 450
</t>
        </r>
      </text>
    </comment>
  </commentList>
</comments>
</file>

<file path=xl/sharedStrings.xml><?xml version="1.0" encoding="utf-8"?>
<sst xmlns="http://schemas.openxmlformats.org/spreadsheetml/2006/main" count="132" uniqueCount="132">
  <si>
    <t>Брокколи 1/1</t>
  </si>
  <si>
    <t>Вишня без кости 1/1</t>
  </si>
  <si>
    <t>Гавайская смесь 1/1</t>
  </si>
  <si>
    <t>Горошек зеленый 1/1</t>
  </si>
  <si>
    <t>Капуста Цветная 1/1</t>
  </si>
  <si>
    <t>Клубника 1/1</t>
  </si>
  <si>
    <t>Летние овощи смесь 1/1</t>
  </si>
  <si>
    <t>Мексиканская смесь 1/1</t>
  </si>
  <si>
    <t>Облепиха 1/1</t>
  </si>
  <si>
    <t>Смесь ягодная 1/1</t>
  </si>
  <si>
    <t>Фасоль стрючковая 1/1</t>
  </si>
  <si>
    <t>Черная смородина 1/1</t>
  </si>
  <si>
    <t>Перец болгарский</t>
  </si>
  <si>
    <t>Шампиньоны резанные 1/1</t>
  </si>
  <si>
    <t>Шпинат рубленый 1/1</t>
  </si>
  <si>
    <t>Горбуша НДМ</t>
  </si>
  <si>
    <t>Горбуша стейк 1/5</t>
  </si>
  <si>
    <t>Икра ШОК Горбуша 200 гр</t>
  </si>
  <si>
    <t>Кижуч филе н/ш 1/5</t>
  </si>
  <si>
    <t>Креветка Королевская очищ с хвостом 1/1</t>
  </si>
  <si>
    <t>Мидии Киви</t>
  </si>
  <si>
    <t>Мидии мясо                                         от 1кг</t>
  </si>
  <si>
    <t>Минтай филе кубик Маргарян 1/5</t>
  </si>
  <si>
    <t>Морской коктейль 1/1                             от 1кг</t>
  </si>
  <si>
    <t>Окунь медальон 1/1                             от 3кг</t>
  </si>
  <si>
    <t>Окунь филе н/ш 1/5</t>
  </si>
  <si>
    <t>Палтус тушка (0,5-1) 1/7 (НОРЕБО)</t>
  </si>
  <si>
    <t>Печень минтая нат</t>
  </si>
  <si>
    <t>Печень трески нат</t>
  </si>
  <si>
    <t>Печень трески по мурмански (НОРЕБО)</t>
  </si>
  <si>
    <t>Судак филе 1/5 (Армен)</t>
  </si>
  <si>
    <t>Треска филе шт б/ш 5кг</t>
  </si>
  <si>
    <t>Треска филе б/ш (69 ПАРАЛЕЛЬ) 1/3,4</t>
  </si>
  <si>
    <t>Форель нарезка с/с 1/0,5</t>
  </si>
  <si>
    <t>дата</t>
  </si>
  <si>
    <t>приход</t>
  </si>
  <si>
    <t>заказ</t>
  </si>
  <si>
    <t>отдал</t>
  </si>
  <si>
    <t>Креветка сахалин 70/90 1 кг</t>
  </si>
  <si>
    <t>Треска филе шт н/ш 5кг</t>
  </si>
  <si>
    <t>Форель стейк 500+ (Чили) 1/5</t>
  </si>
  <si>
    <t>Корюшка копченая в масле</t>
  </si>
  <si>
    <t>Щука филе б/ш 5кг</t>
  </si>
  <si>
    <t>Лосось кубики   2кг</t>
  </si>
  <si>
    <t>Сельдь Олюторская н/р 300-400 6кг    1200</t>
  </si>
  <si>
    <t>Сибас н/р 1/5      3500</t>
  </si>
  <si>
    <t>Дорадо н/р 1/5         3400</t>
  </si>
  <si>
    <t xml:space="preserve">Минтай филе "штучка" б/ш 1/5    </t>
  </si>
  <si>
    <t>Ледяная 5кг  250+</t>
  </si>
  <si>
    <t>Ледяная 1кг  250+</t>
  </si>
  <si>
    <t>Крабовое мясо 0,4</t>
  </si>
  <si>
    <t>Горбуша н/р  1кг</t>
  </si>
  <si>
    <t>Угольная (Черная треска) вес  2кг</t>
  </si>
  <si>
    <t>Гребешок  1кг</t>
  </si>
  <si>
    <t xml:space="preserve">Икра Горбуша   0,5 </t>
  </si>
  <si>
    <t>Семга  стейк неколибр 5кг</t>
  </si>
  <si>
    <t xml:space="preserve">Горбуша филе н/ш                               </t>
  </si>
  <si>
    <t xml:space="preserve">Треска спинка (Маргарян) 1/5 </t>
  </si>
  <si>
    <t xml:space="preserve">Треска филе б/ш (103) (Норебо)  250-450 </t>
  </si>
  <si>
    <t>Грибы белые</t>
  </si>
  <si>
    <t>Икра Кета  0,5</t>
  </si>
  <si>
    <t>Зубатка пестрая медальон 1/1    от 3кг</t>
  </si>
  <si>
    <t>Треска филе н/ш (143) (НОРЕБО) 1/6,81</t>
  </si>
  <si>
    <t>Корюшка н/р                                    2,5 кг</t>
  </si>
  <si>
    <t>Окунь б/г 300-500 6кг</t>
  </si>
  <si>
    <t xml:space="preserve">Палтус тушка (1-2) 1/7 (НОРЕБО)     </t>
  </si>
  <si>
    <t>Форель медальон 1/1</t>
  </si>
  <si>
    <t>Тунец филе с/м вак/уп     1300/кг   3,5кг</t>
  </si>
  <si>
    <t>Кижуч филе см нш Чили в/у  1800/кг 1,5кг</t>
  </si>
  <si>
    <t>Минтай филе бл 0,7кг</t>
  </si>
  <si>
    <t xml:space="preserve">Треска тушка бг  0,5-1      6 кг    </t>
  </si>
  <si>
    <t>Мойва 1кг                250/кг              от 3кг</t>
  </si>
  <si>
    <t>Минтай тушка бг   бл  1кг   260/кг    от 3кг</t>
  </si>
  <si>
    <r>
      <t xml:space="preserve">Нерка б/г  -2кг-   1000/кг  </t>
    </r>
    <r>
      <rPr>
        <sz val="10"/>
        <color rgb="FFFF0000"/>
        <rFont val="Arial"/>
        <family val="2"/>
        <charset val="204"/>
      </rPr>
      <t>вес</t>
    </r>
  </si>
  <si>
    <r>
      <t xml:space="preserve">Семга тушка сг   5,5кг   1650/кг    </t>
    </r>
    <r>
      <rPr>
        <sz val="10"/>
        <color rgb="FFFF0000"/>
        <rFont val="Arial"/>
        <family val="2"/>
        <charset val="204"/>
      </rPr>
      <t>вес</t>
    </r>
  </si>
  <si>
    <r>
      <t xml:space="preserve">Форель тушка ~ 2кг -1050/кг   </t>
    </r>
    <r>
      <rPr>
        <sz val="10"/>
        <color rgb="FFFF0000"/>
        <rFont val="Arial"/>
        <family val="2"/>
        <charset val="204"/>
      </rPr>
      <t>вес</t>
    </r>
  </si>
  <si>
    <t xml:space="preserve">Кижуч стейк  5 кг                          </t>
  </si>
  <si>
    <t>Кета стейк  5кг</t>
  </si>
  <si>
    <t>Краб 2-я фаланга   1кг</t>
  </si>
  <si>
    <t>Креветка ванамей (тигровая) б/г (Маргарян)21-25</t>
  </si>
  <si>
    <t>Креветка очищенная (Коктейльная)(100-200) 1кг</t>
  </si>
  <si>
    <t>Креветка северная  90+    2,5кг</t>
  </si>
  <si>
    <t>Лангустины б/г С1  2кг</t>
  </si>
  <si>
    <t>Лангустины с/г  L1  2кг</t>
  </si>
  <si>
    <t>Палтус стейк КРУПНЫЙ                       от 1кг</t>
  </si>
  <si>
    <t>Палтус стейк вес                                  от 1кг</t>
  </si>
  <si>
    <t>Морской коктейль           вес                  от 1кг</t>
  </si>
  <si>
    <t xml:space="preserve">Тунец стейк      0,5кг      </t>
  </si>
  <si>
    <t xml:space="preserve">Тунец стейк     1100/кг                         от 2кг      </t>
  </si>
  <si>
    <t>Семга стейк  500+    5кг</t>
  </si>
  <si>
    <t>Форель стейк  (Турция)  5кг</t>
  </si>
  <si>
    <t>Тунец нарезка хк 1/0,5</t>
  </si>
  <si>
    <r>
      <t xml:space="preserve">Форель стейк 500+ (Чили) в/у  2 шт   </t>
    </r>
    <r>
      <rPr>
        <sz val="10"/>
        <color rgb="FFFF0000"/>
        <rFont val="Arial"/>
        <family val="2"/>
        <charset val="204"/>
      </rPr>
      <t>вес от 1 кг</t>
    </r>
  </si>
  <si>
    <t>Семга стейк 400+ в/у   2шт     около 1 кг</t>
  </si>
  <si>
    <t>Треска фарш  1кг                            от 3кг</t>
  </si>
  <si>
    <t>Лосось фарш  1кг                           от 3кг</t>
  </si>
  <si>
    <t>Кальмар филе  шт  1кг                      от 2кг</t>
  </si>
  <si>
    <t>Кальмар филе  бл  1кг                      от  3кг</t>
  </si>
  <si>
    <t>Сайра НДМ</t>
  </si>
  <si>
    <t>Форель пласт с/с     вес от 1кг</t>
  </si>
  <si>
    <t>Ассорти медальон(зубатка, окунь, форель)</t>
  </si>
  <si>
    <t>чт</t>
  </si>
  <si>
    <t>вт</t>
  </si>
  <si>
    <t>пн</t>
  </si>
  <si>
    <t>март 2024</t>
  </si>
  <si>
    <t>Котлеты кальмаровые 1/2</t>
  </si>
  <si>
    <t>Нагетсы куриные 1/2</t>
  </si>
  <si>
    <t>Палочки рыбные (из минтая) 1/2</t>
  </si>
  <si>
    <t>Стрипсы куриные 1/2</t>
  </si>
  <si>
    <t>Филе тресковых пород в кляре 1/2</t>
  </si>
  <si>
    <t>засол</t>
  </si>
  <si>
    <t>консервы</t>
  </si>
  <si>
    <t>морепродукты</t>
  </si>
  <si>
    <t>икра</t>
  </si>
  <si>
    <t>стейки</t>
  </si>
  <si>
    <t>тушка</t>
  </si>
  <si>
    <t>филе</t>
  </si>
  <si>
    <t>Камбала тушка Мурманск 6 кг</t>
  </si>
  <si>
    <t xml:space="preserve">Конгрио тушка         800р/кг             от 2,5 кг </t>
  </si>
  <si>
    <t>Навага б/г "штучка" 1/5</t>
  </si>
  <si>
    <t>Нерка филе 1/5</t>
  </si>
  <si>
    <t>Скумбрия филе 1/3,5</t>
  </si>
  <si>
    <t>Чавыча стейк   в/у  2 шт   вес  1,3кг</t>
  </si>
  <si>
    <t>Краб мясо коленца  0,5кг*2</t>
  </si>
  <si>
    <t>Краб  1-я фаланга   0,5кг</t>
  </si>
  <si>
    <t>полуфабрикаты</t>
  </si>
  <si>
    <t>заморозка- овощи, фрукты, грибы</t>
  </si>
  <si>
    <t>Семга филе с/м н/ш вес (Чили) 2300/кг</t>
  </si>
  <si>
    <t>Пикша филе б/ш (202)   6,81</t>
  </si>
  <si>
    <t>кол-во</t>
  </si>
  <si>
    <t>цена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</si>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</sst>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_р_."/>
    <numFmt numFmtId="165" formatCode="d/m/yy;@"/>
    <numFmt numFmtId="166" formatCode="#,##0\ _₽"/>
    <numFmt numFmtId="167" formatCode="#,##0.00\ _р_.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38" fontId="2" fillId="3" borderId="0" xfId="0" applyNumberFormat="1" applyFont="1" applyFill="1" applyAlignment="1">
      <alignment horizontal="center"/>
    </xf>
    <xf numFmtId="38" fontId="2" fillId="0" borderId="0" xfId="0" applyNumberFormat="1" applyFont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38" fontId="2" fillId="3" borderId="3" xfId="0" applyNumberFormat="1" applyFont="1" applyFill="1" applyBorder="1" applyAlignment="1">
      <alignment horizontal="center"/>
    </xf>
    <xf numFmtId="38" fontId="2" fillId="0" borderId="3" xfId="0" applyNumberFormat="1" applyFont="1" applyBorder="1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0" fontId="2" fillId="0" borderId="3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38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0" xfId="0" applyNumberFormat="1" applyFont="1" applyFill="1" applyAlignment="1">
      <alignment horizontal="center" vertical="center"/>
    </xf>
    <xf numFmtId="0" fontId="0" fillId="0" borderId="2" xfId="0" applyBorder="1" applyAlignment="1">
      <alignment vertical="center" textRotation="90"/>
    </xf>
    <xf numFmtId="0" fontId="0" fillId="0" borderId="4" xfId="0" applyBorder="1" applyAlignment="1">
      <alignment vertical="center" textRotation="90"/>
    </xf>
    <xf numFmtId="0" fontId="0" fillId="0" borderId="6" xfId="0" applyBorder="1" applyAlignment="1">
      <alignment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89"/>
    </xf>
    <xf numFmtId="0" fontId="0" fillId="0" borderId="4" xfId="0" applyBorder="1" applyAlignment="1">
      <alignment horizontal="center" vertical="center" textRotation="89"/>
    </xf>
    <xf numFmtId="0" fontId="0" fillId="0" borderId="6" xfId="0" applyBorder="1" applyAlignment="1">
      <alignment horizontal="center" vertical="center" textRotation="89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4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5" xfId="0" applyFont="1" applyFill="1" applyBorder="1" applyAlignment="1">
      <alignment horizontal="left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4"/>
  <sheetViews>
    <sheetView tabSelected="1" workbookViewId="0">
      <pane ySplit="1" topLeftCell="A106" activePane="bottomLeft" state="frozen"/>
      <selection pane="bottomLeft" activeCell="B13" sqref="B13"/>
    </sheetView>
  </sheetViews>
  <sheetFormatPr defaultColWidth="43" defaultRowHeight="15" x14ac:dyDescent="0.25"/>
  <cols>
    <col min="1" max="1" width="4.5703125" customWidth="1"/>
    <col min="2" max="2" width="46.140625" style="49" customWidth="1"/>
    <col min="3" max="3" width="7.7109375" style="3" customWidth="1"/>
    <col min="4" max="4" width="8.28515625" customWidth="1"/>
    <col min="5" max="5" width="10.5703125" customWidth="1"/>
  </cols>
  <sheetData>
    <row r="1" spans="1:5" s="1" customFormat="1" ht="15" customHeight="1" x14ac:dyDescent="0.2">
      <c r="A1" s="37"/>
      <c r="B1" s="42" t="s">
        <v>104</v>
      </c>
      <c r="C1" s="25" t="s">
        <v>130</v>
      </c>
      <c r="D1" s="37" t="s">
        <v>129</v>
      </c>
      <c r="E1" s="37"/>
    </row>
    <row r="2" spans="1:5" x14ac:dyDescent="0.25">
      <c r="A2" s="31" t="s">
        <v>116</v>
      </c>
      <c r="B2" s="43" t="s">
        <v>56</v>
      </c>
      <c r="C2" s="2">
        <v>3100</v>
      </c>
      <c r="D2" s="38"/>
      <c r="E2" s="38">
        <f>C2*D2</f>
        <v>0</v>
      </c>
    </row>
    <row r="3" spans="1:5" x14ac:dyDescent="0.25">
      <c r="A3" s="32"/>
      <c r="B3" s="43" t="s">
        <v>18</v>
      </c>
      <c r="C3" s="2">
        <v>4100</v>
      </c>
      <c r="D3" s="38"/>
      <c r="E3" s="38">
        <f t="shared" ref="E3:E66" si="0">C3*D3</f>
        <v>0</v>
      </c>
    </row>
    <row r="4" spans="1:5" x14ac:dyDescent="0.25">
      <c r="A4" s="32"/>
      <c r="B4" s="43" t="s">
        <v>68</v>
      </c>
      <c r="C4" s="2">
        <f>1.5*1800</f>
        <v>2700</v>
      </c>
      <c r="D4" s="38"/>
      <c r="E4" s="38">
        <f t="shared" si="0"/>
        <v>0</v>
      </c>
    </row>
    <row r="5" spans="1:5" x14ac:dyDescent="0.25">
      <c r="A5" s="32"/>
      <c r="B5" s="43" t="s">
        <v>47</v>
      </c>
      <c r="C5" s="2">
        <v>2000</v>
      </c>
      <c r="D5" s="38"/>
      <c r="E5" s="38">
        <f t="shared" si="0"/>
        <v>0</v>
      </c>
    </row>
    <row r="6" spans="1:5" x14ac:dyDescent="0.25">
      <c r="A6" s="32"/>
      <c r="B6" s="43" t="s">
        <v>69</v>
      </c>
      <c r="C6" s="2">
        <v>350</v>
      </c>
      <c r="D6" s="38"/>
      <c r="E6" s="38">
        <f t="shared" si="0"/>
        <v>0</v>
      </c>
    </row>
    <row r="7" spans="1:5" x14ac:dyDescent="0.25">
      <c r="A7" s="32"/>
      <c r="B7" s="43" t="s">
        <v>120</v>
      </c>
      <c r="C7" s="2">
        <v>5200</v>
      </c>
      <c r="D7" s="38"/>
      <c r="E7" s="38">
        <f t="shared" si="0"/>
        <v>0</v>
      </c>
    </row>
    <row r="8" spans="1:5" x14ac:dyDescent="0.25">
      <c r="A8" s="32"/>
      <c r="B8" s="43" t="s">
        <v>25</v>
      </c>
      <c r="C8" s="2">
        <v>3000</v>
      </c>
      <c r="D8" s="38"/>
      <c r="E8" s="38">
        <f t="shared" si="0"/>
        <v>0</v>
      </c>
    </row>
    <row r="9" spans="1:5" x14ac:dyDescent="0.25">
      <c r="A9" s="32"/>
      <c r="B9" s="44" t="s">
        <v>128</v>
      </c>
      <c r="C9" s="2">
        <v>5000</v>
      </c>
      <c r="D9" s="38"/>
      <c r="E9" s="38">
        <f t="shared" si="0"/>
        <v>0</v>
      </c>
    </row>
    <row r="10" spans="1:5" x14ac:dyDescent="0.25">
      <c r="A10" s="32"/>
      <c r="B10" s="43" t="s">
        <v>127</v>
      </c>
      <c r="C10" s="2">
        <v>2300</v>
      </c>
      <c r="D10" s="38"/>
      <c r="E10" s="38">
        <f t="shared" si="0"/>
        <v>0</v>
      </c>
    </row>
    <row r="11" spans="1:5" x14ac:dyDescent="0.25">
      <c r="A11" s="32"/>
      <c r="B11" s="43" t="s">
        <v>121</v>
      </c>
      <c r="C11" s="2">
        <v>2250</v>
      </c>
      <c r="D11" s="38"/>
      <c r="E11" s="38">
        <f t="shared" si="0"/>
        <v>0</v>
      </c>
    </row>
    <row r="12" spans="1:5" x14ac:dyDescent="0.25">
      <c r="A12" s="32"/>
      <c r="B12" s="43" t="s">
        <v>30</v>
      </c>
      <c r="C12" s="2">
        <v>3700</v>
      </c>
      <c r="D12" s="38"/>
      <c r="E12" s="38">
        <f t="shared" si="0"/>
        <v>0</v>
      </c>
    </row>
    <row r="13" spans="1:5" x14ac:dyDescent="0.25">
      <c r="A13" s="32"/>
      <c r="B13" s="43" t="s">
        <v>57</v>
      </c>
      <c r="C13" s="2">
        <v>5100</v>
      </c>
      <c r="D13" s="38"/>
      <c r="E13" s="38">
        <f t="shared" si="0"/>
        <v>0</v>
      </c>
    </row>
    <row r="14" spans="1:5" x14ac:dyDescent="0.25">
      <c r="A14" s="32"/>
      <c r="B14" s="43" t="s">
        <v>31</v>
      </c>
      <c r="C14" s="2">
        <v>3000</v>
      </c>
      <c r="D14" s="38"/>
      <c r="E14" s="38">
        <f t="shared" si="0"/>
        <v>0</v>
      </c>
    </row>
    <row r="15" spans="1:5" x14ac:dyDescent="0.25">
      <c r="A15" s="32"/>
      <c r="B15" s="43" t="s">
        <v>39</v>
      </c>
      <c r="C15" s="2">
        <v>2900</v>
      </c>
      <c r="D15" s="38"/>
      <c r="E15" s="38">
        <f t="shared" si="0"/>
        <v>0</v>
      </c>
    </row>
    <row r="16" spans="1:5" x14ac:dyDescent="0.25">
      <c r="A16" s="32"/>
      <c r="B16" s="43" t="s">
        <v>58</v>
      </c>
      <c r="C16" s="2">
        <v>6100</v>
      </c>
      <c r="D16" s="38"/>
      <c r="E16" s="38">
        <f t="shared" si="0"/>
        <v>0</v>
      </c>
    </row>
    <row r="17" spans="1:5" x14ac:dyDescent="0.25">
      <c r="A17" s="32"/>
      <c r="B17" s="43" t="s">
        <v>32</v>
      </c>
      <c r="C17" s="2">
        <v>3000</v>
      </c>
      <c r="D17" s="38"/>
      <c r="E17" s="38">
        <f t="shared" si="0"/>
        <v>0</v>
      </c>
    </row>
    <row r="18" spans="1:5" x14ac:dyDescent="0.25">
      <c r="A18" s="32"/>
      <c r="B18" s="43" t="s">
        <v>62</v>
      </c>
      <c r="C18" s="2">
        <v>6000</v>
      </c>
      <c r="D18" s="38"/>
      <c r="E18" s="38">
        <f t="shared" si="0"/>
        <v>0</v>
      </c>
    </row>
    <row r="19" spans="1:5" x14ac:dyDescent="0.25">
      <c r="A19" s="32"/>
      <c r="B19" s="43" t="s">
        <v>67</v>
      </c>
      <c r="C19" s="2">
        <v>1300</v>
      </c>
      <c r="D19" s="38"/>
      <c r="E19" s="38">
        <f t="shared" si="0"/>
        <v>0</v>
      </c>
    </row>
    <row r="20" spans="1:5" ht="15.75" thickBot="1" x14ac:dyDescent="0.3">
      <c r="A20" s="33"/>
      <c r="B20" s="45" t="s">
        <v>42</v>
      </c>
      <c r="C20" s="23">
        <v>3400</v>
      </c>
      <c r="D20" s="38"/>
      <c r="E20" s="38">
        <f t="shared" si="0"/>
        <v>0</v>
      </c>
    </row>
    <row r="21" spans="1:5" ht="15.75" thickTop="1" x14ac:dyDescent="0.25">
      <c r="A21" s="31" t="s">
        <v>115</v>
      </c>
      <c r="B21" s="46" t="s">
        <v>51</v>
      </c>
      <c r="C21" s="26">
        <v>450</v>
      </c>
      <c r="D21" s="38"/>
      <c r="E21" s="38">
        <f t="shared" si="0"/>
        <v>0</v>
      </c>
    </row>
    <row r="22" spans="1:5" x14ac:dyDescent="0.25">
      <c r="A22" s="32"/>
      <c r="B22" s="43" t="s">
        <v>46</v>
      </c>
      <c r="C22" s="2">
        <v>3700</v>
      </c>
      <c r="D22" s="38"/>
      <c r="E22" s="38">
        <f t="shared" si="0"/>
        <v>0</v>
      </c>
    </row>
    <row r="23" spans="1:5" x14ac:dyDescent="0.25">
      <c r="A23" s="32"/>
      <c r="B23" s="43" t="s">
        <v>117</v>
      </c>
      <c r="C23" s="2">
        <v>2200</v>
      </c>
      <c r="D23" s="38"/>
      <c r="E23" s="38">
        <f t="shared" si="0"/>
        <v>0</v>
      </c>
    </row>
    <row r="24" spans="1:5" x14ac:dyDescent="0.25">
      <c r="A24" s="32"/>
      <c r="B24" s="44" t="s">
        <v>118</v>
      </c>
      <c r="C24" s="2">
        <f>2.5*800</f>
        <v>2000</v>
      </c>
      <c r="D24" s="38"/>
      <c r="E24" s="38">
        <f t="shared" si="0"/>
        <v>0</v>
      </c>
    </row>
    <row r="25" spans="1:5" x14ac:dyDescent="0.25">
      <c r="A25" s="32"/>
      <c r="B25" s="43" t="s">
        <v>63</v>
      </c>
      <c r="C25" s="2">
        <v>1650</v>
      </c>
      <c r="D25" s="38"/>
      <c r="E25" s="38">
        <f t="shared" si="0"/>
        <v>0</v>
      </c>
    </row>
    <row r="26" spans="1:5" x14ac:dyDescent="0.25">
      <c r="A26" s="32"/>
      <c r="B26" s="43" t="s">
        <v>71</v>
      </c>
      <c r="C26" s="2">
        <f>3*250</f>
        <v>750</v>
      </c>
      <c r="D26" s="38"/>
      <c r="E26" s="38">
        <f t="shared" si="0"/>
        <v>0</v>
      </c>
    </row>
    <row r="27" spans="1:5" x14ac:dyDescent="0.25">
      <c r="A27" s="32"/>
      <c r="B27" s="43" t="s">
        <v>72</v>
      </c>
      <c r="C27" s="2">
        <v>280</v>
      </c>
      <c r="D27" s="38"/>
      <c r="E27" s="38">
        <f t="shared" si="0"/>
        <v>0</v>
      </c>
    </row>
    <row r="28" spans="1:5" x14ac:dyDescent="0.25">
      <c r="A28" s="32"/>
      <c r="B28" s="43" t="s">
        <v>48</v>
      </c>
      <c r="C28" s="2">
        <v>6500</v>
      </c>
      <c r="D28" s="38"/>
      <c r="E28" s="38">
        <f t="shared" si="0"/>
        <v>0</v>
      </c>
    </row>
    <row r="29" spans="1:5" x14ac:dyDescent="0.25">
      <c r="A29" s="32"/>
      <c r="B29" s="43" t="s">
        <v>49</v>
      </c>
      <c r="C29" s="2">
        <v>1400</v>
      </c>
      <c r="D29" s="38"/>
      <c r="E29" s="38">
        <f t="shared" si="0"/>
        <v>0</v>
      </c>
    </row>
    <row r="30" spans="1:5" x14ac:dyDescent="0.25">
      <c r="A30" s="32"/>
      <c r="B30" s="43" t="s">
        <v>64</v>
      </c>
      <c r="C30" s="2">
        <v>3550</v>
      </c>
      <c r="D30" s="38"/>
      <c r="E30" s="38">
        <f t="shared" si="0"/>
        <v>0</v>
      </c>
    </row>
    <row r="31" spans="1:5" x14ac:dyDescent="0.25">
      <c r="A31" s="32"/>
      <c r="B31" s="43" t="s">
        <v>26</v>
      </c>
      <c r="C31" s="2">
        <v>7300</v>
      </c>
      <c r="D31" s="38"/>
      <c r="E31" s="38">
        <f t="shared" si="0"/>
        <v>0</v>
      </c>
    </row>
    <row r="32" spans="1:5" x14ac:dyDescent="0.25">
      <c r="A32" s="32"/>
      <c r="B32" s="43" t="s">
        <v>65</v>
      </c>
      <c r="C32" s="2">
        <v>8400</v>
      </c>
      <c r="D32" s="38"/>
      <c r="E32" s="38">
        <f t="shared" si="0"/>
        <v>0</v>
      </c>
    </row>
    <row r="33" spans="1:5" x14ac:dyDescent="0.25">
      <c r="A33" s="32"/>
      <c r="B33" s="43" t="s">
        <v>44</v>
      </c>
      <c r="C33" s="2">
        <v>1400</v>
      </c>
      <c r="D33" s="38"/>
      <c r="E33" s="38">
        <f t="shared" si="0"/>
        <v>0</v>
      </c>
    </row>
    <row r="34" spans="1:5" x14ac:dyDescent="0.25">
      <c r="A34" s="32"/>
      <c r="B34" s="43" t="s">
        <v>45</v>
      </c>
      <c r="C34" s="2">
        <v>3800</v>
      </c>
      <c r="D34" s="38"/>
      <c r="E34" s="38">
        <f t="shared" si="0"/>
        <v>0</v>
      </c>
    </row>
    <row r="35" spans="1:5" x14ac:dyDescent="0.25">
      <c r="A35" s="32"/>
      <c r="B35" s="43" t="s">
        <v>70</v>
      </c>
      <c r="C35" s="2">
        <v>2400</v>
      </c>
      <c r="D35" s="38"/>
      <c r="E35" s="38">
        <f t="shared" si="0"/>
        <v>0</v>
      </c>
    </row>
    <row r="36" spans="1:5" x14ac:dyDescent="0.25">
      <c r="A36" s="32"/>
      <c r="B36" s="43" t="s">
        <v>52</v>
      </c>
      <c r="C36" s="2">
        <v>1100</v>
      </c>
      <c r="D36" s="38"/>
      <c r="E36" s="38">
        <f t="shared" si="0"/>
        <v>0</v>
      </c>
    </row>
    <row r="37" spans="1:5" x14ac:dyDescent="0.25">
      <c r="A37" s="32"/>
      <c r="B37" s="43" t="s">
        <v>119</v>
      </c>
      <c r="C37" s="2">
        <v>1300</v>
      </c>
      <c r="D37" s="38"/>
      <c r="E37" s="38">
        <f t="shared" si="0"/>
        <v>0</v>
      </c>
    </row>
    <row r="38" spans="1:5" x14ac:dyDescent="0.25">
      <c r="A38" s="32"/>
      <c r="B38" s="43" t="s">
        <v>73</v>
      </c>
      <c r="C38" s="2">
        <v>1000</v>
      </c>
      <c r="D38" s="38"/>
      <c r="E38" s="38">
        <f t="shared" si="0"/>
        <v>0</v>
      </c>
    </row>
    <row r="39" spans="1:5" x14ac:dyDescent="0.25">
      <c r="A39" s="32"/>
      <c r="B39" s="43" t="s">
        <v>74</v>
      </c>
      <c r="C39" s="2">
        <f>5.5*1650</f>
        <v>9075</v>
      </c>
      <c r="D39" s="38"/>
      <c r="E39" s="38">
        <f t="shared" si="0"/>
        <v>0</v>
      </c>
    </row>
    <row r="40" spans="1:5" ht="15.75" thickBot="1" x14ac:dyDescent="0.3">
      <c r="A40" s="33"/>
      <c r="B40" s="45" t="s">
        <v>75</v>
      </c>
      <c r="C40" s="23">
        <v>2100</v>
      </c>
      <c r="D40" s="38"/>
      <c r="E40" s="38">
        <f t="shared" si="0"/>
        <v>0</v>
      </c>
    </row>
    <row r="41" spans="1:5" ht="15.75" thickTop="1" x14ac:dyDescent="0.25">
      <c r="A41" s="31" t="s">
        <v>114</v>
      </c>
      <c r="B41" s="43" t="s">
        <v>100</v>
      </c>
      <c r="C41" s="24">
        <v>2500</v>
      </c>
      <c r="D41" s="38"/>
      <c r="E41" s="38">
        <f t="shared" si="0"/>
        <v>0</v>
      </c>
    </row>
    <row r="42" spans="1:5" x14ac:dyDescent="0.25">
      <c r="A42" s="32"/>
      <c r="B42" s="44" t="s">
        <v>61</v>
      </c>
      <c r="C42" s="2">
        <f>3*700</f>
        <v>2100</v>
      </c>
      <c r="D42" s="38"/>
      <c r="E42" s="38">
        <f t="shared" si="0"/>
        <v>0</v>
      </c>
    </row>
    <row r="43" spans="1:5" x14ac:dyDescent="0.25">
      <c r="A43" s="32"/>
      <c r="B43" s="43" t="s">
        <v>24</v>
      </c>
      <c r="C43" s="2">
        <v>2100</v>
      </c>
      <c r="D43" s="38"/>
      <c r="E43" s="38">
        <f t="shared" si="0"/>
        <v>0</v>
      </c>
    </row>
    <row r="44" spans="1:5" x14ac:dyDescent="0.25">
      <c r="A44" s="32"/>
      <c r="B44" s="43" t="s">
        <v>66</v>
      </c>
      <c r="C44" s="2">
        <v>1100</v>
      </c>
      <c r="D44" s="38"/>
      <c r="E44" s="38">
        <f t="shared" si="0"/>
        <v>0</v>
      </c>
    </row>
    <row r="45" spans="1:5" x14ac:dyDescent="0.25">
      <c r="A45" s="32"/>
      <c r="B45" s="47" t="s">
        <v>16</v>
      </c>
      <c r="C45" s="2">
        <v>2300</v>
      </c>
      <c r="D45" s="38"/>
      <c r="E45" s="38">
        <f t="shared" si="0"/>
        <v>0</v>
      </c>
    </row>
    <row r="46" spans="1:5" x14ac:dyDescent="0.25">
      <c r="A46" s="32"/>
      <c r="B46" s="43" t="s">
        <v>77</v>
      </c>
      <c r="C46" s="2">
        <v>3500</v>
      </c>
      <c r="D46" s="38"/>
      <c r="E46" s="38">
        <f t="shared" si="0"/>
        <v>0</v>
      </c>
    </row>
    <row r="47" spans="1:5" x14ac:dyDescent="0.25">
      <c r="A47" s="32"/>
      <c r="B47" s="43" t="s">
        <v>76</v>
      </c>
      <c r="C47" s="2">
        <v>3600</v>
      </c>
      <c r="D47" s="38"/>
      <c r="E47" s="38">
        <f t="shared" si="0"/>
        <v>0</v>
      </c>
    </row>
    <row r="48" spans="1:5" x14ac:dyDescent="0.25">
      <c r="A48" s="32"/>
      <c r="B48" s="43" t="s">
        <v>43</v>
      </c>
      <c r="C48" s="2">
        <v>1600</v>
      </c>
      <c r="D48" s="38"/>
      <c r="E48" s="38">
        <f t="shared" si="0"/>
        <v>0</v>
      </c>
    </row>
    <row r="49" spans="1:5" x14ac:dyDescent="0.25">
      <c r="A49" s="32"/>
      <c r="B49" s="43" t="s">
        <v>22</v>
      </c>
      <c r="C49" s="2">
        <v>2300</v>
      </c>
      <c r="D49" s="38"/>
      <c r="E49" s="38">
        <f t="shared" si="0"/>
        <v>0</v>
      </c>
    </row>
    <row r="50" spans="1:5" x14ac:dyDescent="0.25">
      <c r="A50" s="32"/>
      <c r="B50" s="43" t="s">
        <v>85</v>
      </c>
      <c r="C50" s="2">
        <v>1200</v>
      </c>
      <c r="D50" s="38"/>
      <c r="E50" s="38">
        <f t="shared" si="0"/>
        <v>0</v>
      </c>
    </row>
    <row r="51" spans="1:5" x14ac:dyDescent="0.25">
      <c r="A51" s="32"/>
      <c r="B51" s="43" t="s">
        <v>84</v>
      </c>
      <c r="C51" s="2"/>
      <c r="D51" s="38"/>
      <c r="E51" s="38">
        <f t="shared" si="0"/>
        <v>0</v>
      </c>
    </row>
    <row r="52" spans="1:5" x14ac:dyDescent="0.25">
      <c r="A52" s="32"/>
      <c r="B52" s="43" t="s">
        <v>88</v>
      </c>
      <c r="C52" s="2">
        <f>2*1100</f>
        <v>2200</v>
      </c>
      <c r="D52" s="38"/>
      <c r="E52" s="38">
        <f t="shared" si="0"/>
        <v>0</v>
      </c>
    </row>
    <row r="53" spans="1:5" x14ac:dyDescent="0.25">
      <c r="A53" s="32"/>
      <c r="B53" s="43" t="s">
        <v>87</v>
      </c>
      <c r="C53" s="2">
        <v>600</v>
      </c>
      <c r="D53" s="38"/>
      <c r="E53" s="38">
        <f t="shared" si="0"/>
        <v>0</v>
      </c>
    </row>
    <row r="54" spans="1:5" x14ac:dyDescent="0.25">
      <c r="A54" s="32"/>
      <c r="B54" s="43" t="s">
        <v>55</v>
      </c>
      <c r="C54" s="22">
        <v>7300</v>
      </c>
      <c r="D54" s="38"/>
      <c r="E54" s="38">
        <f t="shared" si="0"/>
        <v>0</v>
      </c>
    </row>
    <row r="55" spans="1:5" x14ac:dyDescent="0.25">
      <c r="A55" s="32"/>
      <c r="B55" s="43" t="s">
        <v>89</v>
      </c>
      <c r="C55" s="2">
        <v>9500</v>
      </c>
      <c r="D55" s="38"/>
      <c r="E55" s="38">
        <f t="shared" si="0"/>
        <v>0</v>
      </c>
    </row>
    <row r="56" spans="1:5" x14ac:dyDescent="0.25">
      <c r="A56" s="32"/>
      <c r="B56" s="43" t="s">
        <v>90</v>
      </c>
      <c r="C56" s="2">
        <v>6250</v>
      </c>
      <c r="D56" s="38"/>
      <c r="E56" s="38">
        <f t="shared" si="0"/>
        <v>0</v>
      </c>
    </row>
    <row r="57" spans="1:5" x14ac:dyDescent="0.25">
      <c r="A57" s="32"/>
      <c r="B57" s="43" t="s">
        <v>40</v>
      </c>
      <c r="C57" s="2">
        <v>7250</v>
      </c>
      <c r="D57" s="38"/>
      <c r="E57" s="38">
        <f t="shared" si="0"/>
        <v>0</v>
      </c>
    </row>
    <row r="58" spans="1:5" x14ac:dyDescent="0.25">
      <c r="A58" s="32"/>
      <c r="B58" s="47" t="s">
        <v>92</v>
      </c>
      <c r="C58" s="2">
        <v>1650</v>
      </c>
      <c r="D58" s="38"/>
      <c r="E58" s="38">
        <f t="shared" si="0"/>
        <v>0</v>
      </c>
    </row>
    <row r="59" spans="1:5" x14ac:dyDescent="0.25">
      <c r="A59" s="32"/>
      <c r="B59" s="43" t="s">
        <v>93</v>
      </c>
      <c r="C59" s="2">
        <v>2000</v>
      </c>
      <c r="D59" s="38"/>
      <c r="E59" s="38">
        <f t="shared" si="0"/>
        <v>0</v>
      </c>
    </row>
    <row r="60" spans="1:5" ht="15.75" thickBot="1" x14ac:dyDescent="0.3">
      <c r="A60" s="33"/>
      <c r="B60" s="45" t="s">
        <v>122</v>
      </c>
      <c r="C60" s="23">
        <v>1700</v>
      </c>
      <c r="D60" s="38"/>
      <c r="E60" s="38">
        <f t="shared" si="0"/>
        <v>0</v>
      </c>
    </row>
    <row r="61" spans="1:5" ht="15.75" thickTop="1" x14ac:dyDescent="0.25">
      <c r="A61" s="34" t="s">
        <v>113</v>
      </c>
      <c r="B61" s="40" t="s">
        <v>54</v>
      </c>
      <c r="C61" s="26">
        <v>3100</v>
      </c>
      <c r="D61" s="38"/>
      <c r="E61" s="38">
        <f t="shared" si="0"/>
        <v>0</v>
      </c>
    </row>
    <row r="62" spans="1:5" x14ac:dyDescent="0.25">
      <c r="A62" s="35"/>
      <c r="B62" s="43" t="s">
        <v>60</v>
      </c>
      <c r="C62" s="2">
        <v>3600</v>
      </c>
      <c r="D62" s="38"/>
      <c r="E62" s="38">
        <f t="shared" si="0"/>
        <v>0</v>
      </c>
    </row>
    <row r="63" spans="1:5" ht="15.75" thickBot="1" x14ac:dyDescent="0.3">
      <c r="A63" s="36"/>
      <c r="B63" s="45" t="s">
        <v>17</v>
      </c>
      <c r="C63" s="23">
        <v>1400</v>
      </c>
      <c r="D63" s="38"/>
      <c r="E63" s="38">
        <f t="shared" si="0"/>
        <v>0</v>
      </c>
    </row>
    <row r="64" spans="1:5" ht="15.75" customHeight="1" thickTop="1" x14ac:dyDescent="0.25">
      <c r="A64" s="31" t="s">
        <v>112</v>
      </c>
      <c r="B64" s="40" t="s">
        <v>53</v>
      </c>
      <c r="C64" s="26">
        <v>2350</v>
      </c>
      <c r="D64" s="38"/>
      <c r="E64" s="38">
        <f t="shared" si="0"/>
        <v>0</v>
      </c>
    </row>
    <row r="65" spans="1:5" x14ac:dyDescent="0.25">
      <c r="A65" s="32"/>
      <c r="B65" s="43" t="s">
        <v>96</v>
      </c>
      <c r="C65" s="2">
        <v>1300</v>
      </c>
      <c r="D65" s="38"/>
      <c r="E65" s="38">
        <f t="shared" si="0"/>
        <v>0</v>
      </c>
    </row>
    <row r="66" spans="1:5" x14ac:dyDescent="0.25">
      <c r="A66" s="32"/>
      <c r="B66" s="43" t="s">
        <v>97</v>
      </c>
      <c r="C66" s="2">
        <f>3*750</f>
        <v>2250</v>
      </c>
      <c r="D66" s="38"/>
      <c r="E66" s="38">
        <f t="shared" si="0"/>
        <v>0</v>
      </c>
    </row>
    <row r="67" spans="1:5" x14ac:dyDescent="0.25">
      <c r="A67" s="32"/>
      <c r="B67" s="43" t="s">
        <v>124</v>
      </c>
      <c r="C67" s="2">
        <v>3900</v>
      </c>
      <c r="D67" s="38"/>
      <c r="E67" s="38">
        <f t="shared" ref="E67:E113" si="1">C67*D67</f>
        <v>0</v>
      </c>
    </row>
    <row r="68" spans="1:5" x14ac:dyDescent="0.25">
      <c r="A68" s="32"/>
      <c r="B68" s="43" t="s">
        <v>78</v>
      </c>
      <c r="C68" s="2">
        <v>6350</v>
      </c>
      <c r="D68" s="38"/>
      <c r="E68" s="38">
        <f t="shared" si="1"/>
        <v>0</v>
      </c>
    </row>
    <row r="69" spans="1:5" x14ac:dyDescent="0.25">
      <c r="A69" s="32"/>
      <c r="B69" s="43" t="s">
        <v>123</v>
      </c>
      <c r="C69" s="2">
        <v>2800</v>
      </c>
      <c r="D69" s="38"/>
      <c r="E69" s="38">
        <f t="shared" si="1"/>
        <v>0</v>
      </c>
    </row>
    <row r="70" spans="1:5" x14ac:dyDescent="0.25">
      <c r="A70" s="32"/>
      <c r="B70" s="43" t="s">
        <v>50</v>
      </c>
      <c r="C70" s="2">
        <v>200</v>
      </c>
      <c r="D70" s="38"/>
      <c r="E70" s="38">
        <f t="shared" si="1"/>
        <v>0</v>
      </c>
    </row>
    <row r="71" spans="1:5" x14ac:dyDescent="0.25">
      <c r="A71" s="32"/>
      <c r="B71" s="43" t="s">
        <v>79</v>
      </c>
      <c r="C71" s="2">
        <v>1000</v>
      </c>
      <c r="D71" s="38"/>
      <c r="E71" s="38">
        <f t="shared" si="1"/>
        <v>0</v>
      </c>
    </row>
    <row r="72" spans="1:5" x14ac:dyDescent="0.25">
      <c r="A72" s="32"/>
      <c r="B72" s="43" t="s">
        <v>19</v>
      </c>
      <c r="C72" s="2">
        <v>1500</v>
      </c>
      <c r="D72" s="38"/>
      <c r="E72" s="38">
        <f t="shared" si="1"/>
        <v>0</v>
      </c>
    </row>
    <row r="73" spans="1:5" x14ac:dyDescent="0.25">
      <c r="A73" s="32"/>
      <c r="B73" s="43" t="s">
        <v>80</v>
      </c>
      <c r="C73" s="2">
        <v>1000</v>
      </c>
      <c r="D73" s="38"/>
      <c r="E73" s="38">
        <f t="shared" si="1"/>
        <v>0</v>
      </c>
    </row>
    <row r="74" spans="1:5" x14ac:dyDescent="0.25">
      <c r="A74" s="32"/>
      <c r="B74" s="43" t="s">
        <v>38</v>
      </c>
      <c r="C74" s="2">
        <v>1750</v>
      </c>
      <c r="D74" s="38"/>
      <c r="E74" s="38">
        <f t="shared" si="1"/>
        <v>0</v>
      </c>
    </row>
    <row r="75" spans="1:5" x14ac:dyDescent="0.25">
      <c r="A75" s="32"/>
      <c r="B75" s="43" t="s">
        <v>81</v>
      </c>
      <c r="C75" s="2">
        <v>3400</v>
      </c>
      <c r="D75" s="38"/>
      <c r="E75" s="38">
        <f t="shared" si="1"/>
        <v>0</v>
      </c>
    </row>
    <row r="76" spans="1:5" x14ac:dyDescent="0.25">
      <c r="A76" s="32"/>
      <c r="B76" s="47" t="s">
        <v>83</v>
      </c>
      <c r="C76" s="2">
        <v>2300</v>
      </c>
      <c r="D76" s="38"/>
      <c r="E76" s="38">
        <f t="shared" si="1"/>
        <v>0</v>
      </c>
    </row>
    <row r="77" spans="1:5" x14ac:dyDescent="0.25">
      <c r="A77" s="32"/>
      <c r="B77" s="47" t="s">
        <v>82</v>
      </c>
      <c r="C77" s="2">
        <v>2500</v>
      </c>
      <c r="D77" s="38"/>
      <c r="E77" s="38">
        <f t="shared" si="1"/>
        <v>0</v>
      </c>
    </row>
    <row r="78" spans="1:5" x14ac:dyDescent="0.25">
      <c r="A78" s="32"/>
      <c r="B78" s="47" t="s">
        <v>20</v>
      </c>
      <c r="C78" s="2">
        <v>1000</v>
      </c>
      <c r="D78" s="38"/>
      <c r="E78" s="38">
        <f t="shared" si="1"/>
        <v>0</v>
      </c>
    </row>
    <row r="79" spans="1:5" x14ac:dyDescent="0.25">
      <c r="A79" s="32"/>
      <c r="B79" s="47" t="s">
        <v>21</v>
      </c>
      <c r="C79" s="2">
        <v>500</v>
      </c>
      <c r="D79" s="38"/>
      <c r="E79" s="38">
        <f t="shared" si="1"/>
        <v>0</v>
      </c>
    </row>
    <row r="80" spans="1:5" x14ac:dyDescent="0.25">
      <c r="A80" s="32"/>
      <c r="B80" s="47" t="s">
        <v>23</v>
      </c>
      <c r="C80" s="2">
        <v>450</v>
      </c>
      <c r="D80" s="38"/>
      <c r="E80" s="38">
        <f t="shared" si="1"/>
        <v>0</v>
      </c>
    </row>
    <row r="81" spans="1:5" ht="15.75" thickBot="1" x14ac:dyDescent="0.3">
      <c r="A81" s="32"/>
      <c r="B81" s="45" t="s">
        <v>86</v>
      </c>
      <c r="C81" s="23">
        <v>450</v>
      </c>
      <c r="D81" s="38"/>
      <c r="E81" s="38">
        <f t="shared" si="1"/>
        <v>0</v>
      </c>
    </row>
    <row r="82" spans="1:5" ht="15.75" thickTop="1" x14ac:dyDescent="0.25">
      <c r="A82" s="31" t="s">
        <v>125</v>
      </c>
      <c r="B82" s="40" t="s">
        <v>105</v>
      </c>
      <c r="C82" s="26">
        <v>1000</v>
      </c>
      <c r="D82" s="38"/>
      <c r="E82" s="38">
        <f t="shared" si="1"/>
        <v>0</v>
      </c>
    </row>
    <row r="83" spans="1:5" x14ac:dyDescent="0.25">
      <c r="A83" s="32"/>
      <c r="B83" s="43" t="s">
        <v>106</v>
      </c>
      <c r="C83" s="2">
        <v>1050</v>
      </c>
      <c r="D83" s="38"/>
      <c r="E83" s="38">
        <f t="shared" si="1"/>
        <v>0</v>
      </c>
    </row>
    <row r="84" spans="1:5" x14ac:dyDescent="0.25">
      <c r="A84" s="32"/>
      <c r="B84" s="43" t="s">
        <v>107</v>
      </c>
      <c r="C84" s="2">
        <v>1050</v>
      </c>
      <c r="D84" s="38"/>
      <c r="E84" s="38">
        <f t="shared" si="1"/>
        <v>0</v>
      </c>
    </row>
    <row r="85" spans="1:5" x14ac:dyDescent="0.25">
      <c r="A85" s="32"/>
      <c r="B85" s="43" t="s">
        <v>108</v>
      </c>
      <c r="C85" s="2">
        <v>1200</v>
      </c>
      <c r="D85" s="38"/>
      <c r="E85" s="38">
        <f t="shared" si="1"/>
        <v>0</v>
      </c>
    </row>
    <row r="86" spans="1:5" x14ac:dyDescent="0.25">
      <c r="A86" s="32"/>
      <c r="B86" s="43" t="s">
        <v>109</v>
      </c>
      <c r="C86" s="2">
        <v>1100</v>
      </c>
      <c r="D86" s="38"/>
      <c r="E86" s="38">
        <f t="shared" si="1"/>
        <v>0</v>
      </c>
    </row>
    <row r="87" spans="1:5" x14ac:dyDescent="0.25">
      <c r="A87" s="32"/>
      <c r="B87" s="47" t="s">
        <v>95</v>
      </c>
      <c r="C87" s="2">
        <f>3*350</f>
        <v>1050</v>
      </c>
      <c r="D87" s="38"/>
      <c r="E87" s="38">
        <f t="shared" si="1"/>
        <v>0</v>
      </c>
    </row>
    <row r="88" spans="1:5" ht="15.75" thickBot="1" x14ac:dyDescent="0.3">
      <c r="A88" s="33"/>
      <c r="B88" s="45" t="s">
        <v>94</v>
      </c>
      <c r="C88" s="23">
        <f>3*350</f>
        <v>1050</v>
      </c>
      <c r="D88" s="38"/>
      <c r="E88" s="38">
        <f t="shared" si="1"/>
        <v>0</v>
      </c>
    </row>
    <row r="89" spans="1:5" ht="15.75" thickTop="1" x14ac:dyDescent="0.25">
      <c r="A89" s="31" t="s">
        <v>111</v>
      </c>
      <c r="B89" s="46" t="s">
        <v>27</v>
      </c>
      <c r="C89" s="26">
        <v>290</v>
      </c>
      <c r="D89" s="38"/>
      <c r="E89" s="38">
        <f t="shared" si="1"/>
        <v>0</v>
      </c>
    </row>
    <row r="90" spans="1:5" x14ac:dyDescent="0.25">
      <c r="A90" s="32"/>
      <c r="B90" s="47" t="s">
        <v>28</v>
      </c>
      <c r="C90" s="2">
        <v>500</v>
      </c>
      <c r="D90" s="38"/>
      <c r="E90" s="38">
        <f t="shared" si="1"/>
        <v>0</v>
      </c>
    </row>
    <row r="91" spans="1:5" x14ac:dyDescent="0.25">
      <c r="A91" s="32"/>
      <c r="B91" s="47" t="s">
        <v>29</v>
      </c>
      <c r="C91" s="2">
        <v>300</v>
      </c>
      <c r="D91" s="38"/>
      <c r="E91" s="38">
        <f t="shared" si="1"/>
        <v>0</v>
      </c>
    </row>
    <row r="92" spans="1:5" x14ac:dyDescent="0.25">
      <c r="A92" s="32"/>
      <c r="B92" s="47" t="s">
        <v>15</v>
      </c>
      <c r="C92" s="2">
        <v>200</v>
      </c>
      <c r="D92" s="38"/>
      <c r="E92" s="38">
        <f t="shared" si="1"/>
        <v>0</v>
      </c>
    </row>
    <row r="93" spans="1:5" x14ac:dyDescent="0.25">
      <c r="A93" s="32"/>
      <c r="B93" s="43" t="s">
        <v>98</v>
      </c>
      <c r="C93" s="24">
        <v>200</v>
      </c>
      <c r="D93" s="38"/>
      <c r="E93" s="38">
        <f t="shared" si="1"/>
        <v>0</v>
      </c>
    </row>
    <row r="94" spans="1:5" ht="15.75" thickBot="1" x14ac:dyDescent="0.3">
      <c r="A94" s="33"/>
      <c r="B94" s="48" t="s">
        <v>41</v>
      </c>
      <c r="C94" s="23">
        <v>270</v>
      </c>
      <c r="D94" s="38"/>
      <c r="E94" s="38">
        <f t="shared" si="1"/>
        <v>0</v>
      </c>
    </row>
    <row r="95" spans="1:5" ht="15.75" thickTop="1" x14ac:dyDescent="0.25">
      <c r="A95" s="28" t="s">
        <v>110</v>
      </c>
      <c r="B95" s="40" t="s">
        <v>91</v>
      </c>
      <c r="C95" s="26">
        <v>900</v>
      </c>
      <c r="D95" s="38"/>
      <c r="E95" s="38">
        <f t="shared" si="1"/>
        <v>0</v>
      </c>
    </row>
    <row r="96" spans="1:5" x14ac:dyDescent="0.25">
      <c r="A96" s="29"/>
      <c r="B96" s="47" t="s">
        <v>33</v>
      </c>
      <c r="C96" s="2">
        <v>1200</v>
      </c>
      <c r="D96" s="38"/>
      <c r="E96" s="38">
        <f t="shared" si="1"/>
        <v>0</v>
      </c>
    </row>
    <row r="97" spans="1:5" ht="15.75" thickBot="1" x14ac:dyDescent="0.3">
      <c r="A97" s="30"/>
      <c r="B97" s="45" t="s">
        <v>99</v>
      </c>
      <c r="C97" s="23">
        <v>2200</v>
      </c>
      <c r="D97" s="38"/>
      <c r="E97" s="38">
        <f t="shared" si="1"/>
        <v>0</v>
      </c>
    </row>
    <row r="98" spans="1:5" ht="15" customHeight="1" thickTop="1" x14ac:dyDescent="0.25">
      <c r="A98" s="31" t="s">
        <v>126</v>
      </c>
      <c r="B98" s="46" t="s">
        <v>0</v>
      </c>
      <c r="C98" s="26">
        <v>380</v>
      </c>
      <c r="D98" s="38"/>
      <c r="E98" s="38">
        <f t="shared" si="1"/>
        <v>0</v>
      </c>
    </row>
    <row r="99" spans="1:5" ht="15" customHeight="1" x14ac:dyDescent="0.25">
      <c r="A99" s="32"/>
      <c r="B99" s="43" t="s">
        <v>1</v>
      </c>
      <c r="C99" s="2">
        <v>450</v>
      </c>
      <c r="D99" s="38"/>
      <c r="E99" s="38">
        <f t="shared" si="1"/>
        <v>0</v>
      </c>
    </row>
    <row r="100" spans="1:5" ht="15" customHeight="1" x14ac:dyDescent="0.25">
      <c r="A100" s="32"/>
      <c r="B100" s="43" t="s">
        <v>2</v>
      </c>
      <c r="C100" s="2">
        <v>250</v>
      </c>
      <c r="D100" s="38"/>
      <c r="E100" s="38">
        <f t="shared" si="1"/>
        <v>0</v>
      </c>
    </row>
    <row r="101" spans="1:5" ht="15" customHeight="1" x14ac:dyDescent="0.25">
      <c r="A101" s="32"/>
      <c r="B101" s="43" t="s">
        <v>3</v>
      </c>
      <c r="C101" s="2">
        <v>280</v>
      </c>
      <c r="D101" s="38"/>
      <c r="E101" s="38">
        <f t="shared" si="1"/>
        <v>0</v>
      </c>
    </row>
    <row r="102" spans="1:5" ht="15" customHeight="1" x14ac:dyDescent="0.25">
      <c r="A102" s="32"/>
      <c r="B102" s="47" t="s">
        <v>59</v>
      </c>
      <c r="C102" s="2">
        <v>1100</v>
      </c>
      <c r="D102" s="38"/>
      <c r="E102" s="38">
        <f t="shared" si="1"/>
        <v>0</v>
      </c>
    </row>
    <row r="103" spans="1:5" ht="15" customHeight="1" x14ac:dyDescent="0.25">
      <c r="A103" s="32"/>
      <c r="B103" s="43" t="s">
        <v>4</v>
      </c>
      <c r="C103" s="2">
        <v>380</v>
      </c>
      <c r="D103" s="38"/>
      <c r="E103" s="38">
        <f t="shared" si="1"/>
        <v>0</v>
      </c>
    </row>
    <row r="104" spans="1:5" ht="15" customHeight="1" x14ac:dyDescent="0.25">
      <c r="A104" s="32"/>
      <c r="B104" s="43" t="s">
        <v>5</v>
      </c>
      <c r="C104" s="2">
        <v>390</v>
      </c>
      <c r="D104" s="38"/>
      <c r="E104" s="38">
        <f t="shared" si="1"/>
        <v>0</v>
      </c>
    </row>
    <row r="105" spans="1:5" ht="15" customHeight="1" x14ac:dyDescent="0.25">
      <c r="A105" s="32"/>
      <c r="B105" s="43" t="s">
        <v>6</v>
      </c>
      <c r="C105" s="2">
        <v>320</v>
      </c>
      <c r="D105" s="38"/>
      <c r="E105" s="38">
        <f t="shared" si="1"/>
        <v>0</v>
      </c>
    </row>
    <row r="106" spans="1:5" ht="15" customHeight="1" x14ac:dyDescent="0.25">
      <c r="A106" s="32"/>
      <c r="B106" s="43" t="s">
        <v>7</v>
      </c>
      <c r="C106" s="2">
        <v>240</v>
      </c>
      <c r="D106" s="38"/>
      <c r="E106" s="38">
        <f t="shared" si="1"/>
        <v>0</v>
      </c>
    </row>
    <row r="107" spans="1:5" ht="15" customHeight="1" x14ac:dyDescent="0.25">
      <c r="A107" s="32"/>
      <c r="B107" s="43" t="s">
        <v>8</v>
      </c>
      <c r="C107" s="2">
        <v>420</v>
      </c>
      <c r="D107" s="38"/>
      <c r="E107" s="38">
        <f t="shared" si="1"/>
        <v>0</v>
      </c>
    </row>
    <row r="108" spans="1:5" ht="15" customHeight="1" x14ac:dyDescent="0.25">
      <c r="A108" s="32"/>
      <c r="B108" s="43" t="s">
        <v>12</v>
      </c>
      <c r="C108" s="2">
        <v>290</v>
      </c>
      <c r="D108" s="38"/>
      <c r="E108" s="38">
        <f t="shared" si="1"/>
        <v>0</v>
      </c>
    </row>
    <row r="109" spans="1:5" ht="15" customHeight="1" x14ac:dyDescent="0.25">
      <c r="A109" s="32"/>
      <c r="B109" s="43" t="s">
        <v>10</v>
      </c>
      <c r="C109" s="2">
        <v>270</v>
      </c>
      <c r="D109" s="39"/>
      <c r="E109" s="38">
        <f t="shared" si="1"/>
        <v>0</v>
      </c>
    </row>
    <row r="110" spans="1:5" x14ac:dyDescent="0.25">
      <c r="A110" s="32"/>
      <c r="B110" s="43" t="s">
        <v>11</v>
      </c>
      <c r="C110" s="2">
        <v>470</v>
      </c>
      <c r="D110" s="38"/>
      <c r="E110" s="38">
        <f t="shared" si="1"/>
        <v>0</v>
      </c>
    </row>
    <row r="111" spans="1:5" x14ac:dyDescent="0.25">
      <c r="A111" s="32"/>
      <c r="B111" s="43" t="s">
        <v>13</v>
      </c>
      <c r="C111" s="2">
        <v>300</v>
      </c>
      <c r="D111" s="38"/>
      <c r="E111" s="38">
        <f t="shared" si="1"/>
        <v>0</v>
      </c>
    </row>
    <row r="112" spans="1:5" x14ac:dyDescent="0.25">
      <c r="A112" s="32"/>
      <c r="B112" s="43" t="s">
        <v>9</v>
      </c>
      <c r="C112" s="2">
        <v>330</v>
      </c>
      <c r="D112" s="38"/>
      <c r="E112" s="38">
        <f t="shared" si="1"/>
        <v>0</v>
      </c>
    </row>
    <row r="113" spans="1:5" ht="15.75" thickBot="1" x14ac:dyDescent="0.3">
      <c r="A113" s="33"/>
      <c r="B113" s="47" t="s">
        <v>14</v>
      </c>
      <c r="C113" s="23">
        <v>360</v>
      </c>
      <c r="D113" s="38"/>
      <c r="E113" s="38">
        <f t="shared" si="1"/>
        <v>0</v>
      </c>
    </row>
    <row r="114" spans="1:5" ht="15.75" thickTop="1" x14ac:dyDescent="0.25">
      <c r="B114" s="41" t="s">
        <v>131</v>
      </c>
    </row>
  </sheetData>
  <mergeCells count="9">
    <mergeCell ref="A89:A94"/>
    <mergeCell ref="A95:A97"/>
    <mergeCell ref="A82:A88"/>
    <mergeCell ref="A64:A81"/>
    <mergeCell ref="A98:A113"/>
    <mergeCell ref="A2:A20"/>
    <mergeCell ref="A21:A40"/>
    <mergeCell ref="A41:A60"/>
    <mergeCell ref="A61:A63"/>
  </mergeCells>
  <pageMargins left="0.98425196850393704" right="0" top="0.35433070866141736" bottom="0.354330708661417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12"/>
  <sheetViews>
    <sheetView workbookViewId="0">
      <selection activeCell="D19" sqref="D19"/>
    </sheetView>
  </sheetViews>
  <sheetFormatPr defaultRowHeight="14.25" x14ac:dyDescent="0.2"/>
  <cols>
    <col min="1" max="1" width="9.140625" style="4"/>
    <col min="2" max="2" width="4.5703125" style="4" customWidth="1"/>
    <col min="3" max="3" width="11.28515625" style="5" bestFit="1" customWidth="1"/>
    <col min="4" max="4" width="3.85546875" style="5" customWidth="1"/>
    <col min="5" max="5" width="12" style="6" customWidth="1"/>
    <col min="6" max="6" width="11.42578125" style="8" customWidth="1"/>
    <col min="7" max="7" width="13" style="8" customWidth="1"/>
    <col min="8" max="8" width="11.28515625" style="8" customWidth="1"/>
    <col min="9" max="10" width="9.140625" style="4"/>
    <col min="11" max="11" width="11.28515625" style="4" bestFit="1" customWidth="1"/>
    <col min="12" max="12" width="13.28515625" style="4" bestFit="1" customWidth="1"/>
    <col min="13" max="16384" width="9.140625" style="4"/>
  </cols>
  <sheetData>
    <row r="1" spans="2:8" x14ac:dyDescent="0.2">
      <c r="C1" s="5" t="s">
        <v>34</v>
      </c>
      <c r="E1" s="6" t="s">
        <v>35</v>
      </c>
      <c r="F1" s="7" t="s">
        <v>36</v>
      </c>
      <c r="G1" s="8" t="s">
        <v>37</v>
      </c>
      <c r="H1" s="8">
        <v>32600</v>
      </c>
    </row>
    <row r="2" spans="2:8" x14ac:dyDescent="0.2">
      <c r="B2" s="4">
        <v>1</v>
      </c>
      <c r="C2" s="12">
        <v>45323</v>
      </c>
      <c r="E2" s="6">
        <v>13000</v>
      </c>
      <c r="F2" s="7">
        <v>86136</v>
      </c>
      <c r="G2" s="8">
        <v>50000</v>
      </c>
      <c r="H2" s="8">
        <f>G2-F2+H1+450</f>
        <v>-3086</v>
      </c>
    </row>
    <row r="3" spans="2:8" x14ac:dyDescent="0.2">
      <c r="B3" s="4">
        <v>2</v>
      </c>
      <c r="C3" s="5">
        <v>45328</v>
      </c>
      <c r="E3" s="6">
        <v>5550</v>
      </c>
      <c r="F3" s="7">
        <v>43204.5</v>
      </c>
      <c r="G3" s="8">
        <v>40000</v>
      </c>
      <c r="H3" s="8">
        <f>G3-F3+H2</f>
        <v>-6290.5</v>
      </c>
    </row>
    <row r="4" spans="2:8" x14ac:dyDescent="0.2">
      <c r="B4" s="4">
        <v>3</v>
      </c>
      <c r="C4" s="5">
        <v>45335</v>
      </c>
      <c r="D4" s="5" t="s">
        <v>102</v>
      </c>
      <c r="E4" s="6">
        <v>6850</v>
      </c>
      <c r="F4" s="7">
        <v>41120</v>
      </c>
      <c r="G4" s="8">
        <v>40000</v>
      </c>
      <c r="H4" s="8">
        <f t="shared" ref="H4:H7" si="0">G4-F4+H3</f>
        <v>-7410.5</v>
      </c>
    </row>
    <row r="5" spans="2:8" x14ac:dyDescent="0.2">
      <c r="B5" s="4">
        <v>4</v>
      </c>
      <c r="C5" s="12">
        <v>45344</v>
      </c>
      <c r="D5" s="5" t="s">
        <v>101</v>
      </c>
      <c r="E5" s="6">
        <v>9860</v>
      </c>
      <c r="F5" s="7">
        <v>69790</v>
      </c>
      <c r="G5" s="8">
        <v>70000</v>
      </c>
      <c r="H5" s="8">
        <f t="shared" si="0"/>
        <v>-7200.5</v>
      </c>
    </row>
    <row r="6" spans="2:8" x14ac:dyDescent="0.2">
      <c r="B6" s="4">
        <v>5</v>
      </c>
      <c r="C6" s="5">
        <v>45348</v>
      </c>
      <c r="D6" s="5" t="s">
        <v>103</v>
      </c>
      <c r="F6" s="7">
        <v>7580</v>
      </c>
      <c r="G6" s="8">
        <v>10000</v>
      </c>
      <c r="H6" s="8">
        <f t="shared" si="0"/>
        <v>-4780.5</v>
      </c>
    </row>
    <row r="7" spans="2:8" x14ac:dyDescent="0.2">
      <c r="B7" s="4">
        <v>6</v>
      </c>
      <c r="C7" s="5">
        <v>45351</v>
      </c>
      <c r="F7" s="7">
        <v>16510</v>
      </c>
      <c r="G7" s="8">
        <v>15000</v>
      </c>
      <c r="H7" s="8">
        <f t="shared" si="0"/>
        <v>-6290.5</v>
      </c>
    </row>
    <row r="8" spans="2:8" x14ac:dyDescent="0.2">
      <c r="B8" s="13"/>
      <c r="C8" s="14"/>
      <c r="D8" s="14"/>
      <c r="E8" s="9"/>
      <c r="F8" s="10"/>
      <c r="G8" s="11"/>
      <c r="H8" s="11"/>
    </row>
    <row r="9" spans="2:8" x14ac:dyDescent="0.2">
      <c r="E9" s="6">
        <f>SUM(E2:E8)</f>
        <v>35260</v>
      </c>
      <c r="F9" s="7">
        <f>SUM(F2:F8)</f>
        <v>264340.5</v>
      </c>
      <c r="G9" s="8">
        <f>SUM(G2:G8)</f>
        <v>225000</v>
      </c>
    </row>
    <row r="10" spans="2:8" x14ac:dyDescent="0.2">
      <c r="E10" s="6">
        <f>E9*100/F9</f>
        <v>13.338856512717499</v>
      </c>
      <c r="F10" s="7"/>
    </row>
    <row r="12" spans="2:8" x14ac:dyDescent="0.2">
      <c r="B12" s="4">
        <v>1</v>
      </c>
      <c r="C12" s="27">
        <v>45356</v>
      </c>
      <c r="E12" s="6">
        <v>7545</v>
      </c>
      <c r="F12" s="7">
        <v>45705</v>
      </c>
      <c r="H12" s="8">
        <f>G12-F12+H7</f>
        <v>-51995.5</v>
      </c>
    </row>
    <row r="13" spans="2:8" x14ac:dyDescent="0.2">
      <c r="B13" s="4">
        <v>2</v>
      </c>
      <c r="C13" s="27">
        <v>45358</v>
      </c>
      <c r="F13" s="7"/>
    </row>
    <row r="14" spans="2:8" x14ac:dyDescent="0.2">
      <c r="C14" s="15"/>
      <c r="D14" s="15"/>
    </row>
    <row r="15" spans="2:8" x14ac:dyDescent="0.2">
      <c r="C15" s="15"/>
      <c r="D15" s="15"/>
    </row>
    <row r="19" spans="3:9" x14ac:dyDescent="0.2">
      <c r="C19" s="15"/>
      <c r="G19" s="16"/>
      <c r="I19" s="17"/>
    </row>
    <row r="26" spans="3:9" x14ac:dyDescent="0.2">
      <c r="C26" s="15"/>
      <c r="D26" s="15"/>
    </row>
    <row r="27" spans="3:9" x14ac:dyDescent="0.2">
      <c r="C27" s="15"/>
      <c r="D27" s="15"/>
    </row>
    <row r="28" spans="3:9" x14ac:dyDescent="0.2">
      <c r="C28" s="15"/>
      <c r="D28" s="15"/>
    </row>
    <row r="33" spans="5:11" x14ac:dyDescent="0.2">
      <c r="I33" s="17"/>
    </row>
    <row r="39" spans="5:11" x14ac:dyDescent="0.2">
      <c r="E39" s="8"/>
    </row>
    <row r="40" spans="5:11" x14ac:dyDescent="0.2">
      <c r="E40" s="8"/>
    </row>
    <row r="41" spans="5:11" x14ac:dyDescent="0.2">
      <c r="E41" s="8"/>
    </row>
    <row r="42" spans="5:11" x14ac:dyDescent="0.2">
      <c r="E42" s="8"/>
      <c r="I42" s="17"/>
      <c r="K42" s="17"/>
    </row>
    <row r="43" spans="5:11" x14ac:dyDescent="0.2">
      <c r="E43" s="8"/>
    </row>
    <row r="44" spans="5:11" x14ac:dyDescent="0.2">
      <c r="E44" s="8"/>
    </row>
    <row r="45" spans="5:11" x14ac:dyDescent="0.2">
      <c r="E45" s="8"/>
    </row>
    <row r="46" spans="5:11" x14ac:dyDescent="0.2">
      <c r="E46" s="8"/>
    </row>
    <row r="47" spans="5:11" x14ac:dyDescent="0.2">
      <c r="E47" s="8"/>
    </row>
    <row r="48" spans="5:11" x14ac:dyDescent="0.2">
      <c r="E48" s="8"/>
    </row>
    <row r="49" spans="5:10" x14ac:dyDescent="0.2">
      <c r="F49" s="6"/>
    </row>
    <row r="51" spans="5:10" x14ac:dyDescent="0.2">
      <c r="E51" s="8"/>
    </row>
    <row r="52" spans="5:10" x14ac:dyDescent="0.2">
      <c r="E52" s="8"/>
    </row>
    <row r="57" spans="5:10" x14ac:dyDescent="0.2">
      <c r="F57" s="6"/>
    </row>
    <row r="60" spans="5:10" x14ac:dyDescent="0.2">
      <c r="I60" s="17"/>
    </row>
    <row r="63" spans="5:10" x14ac:dyDescent="0.2">
      <c r="J63" s="18"/>
    </row>
    <row r="64" spans="5:10" x14ac:dyDescent="0.2">
      <c r="J64" s="18"/>
    </row>
    <row r="65" spans="6:13" x14ac:dyDescent="0.2">
      <c r="F65" s="6"/>
      <c r="J65" s="18"/>
    </row>
    <row r="66" spans="6:13" x14ac:dyDescent="0.2">
      <c r="F66" s="6"/>
      <c r="J66" s="18"/>
    </row>
    <row r="67" spans="6:13" x14ac:dyDescent="0.2">
      <c r="J67" s="18"/>
    </row>
    <row r="68" spans="6:13" x14ac:dyDescent="0.2">
      <c r="J68" s="18"/>
    </row>
    <row r="69" spans="6:13" x14ac:dyDescent="0.2">
      <c r="J69" s="18"/>
    </row>
    <row r="70" spans="6:13" x14ac:dyDescent="0.2">
      <c r="J70" s="18"/>
    </row>
    <row r="71" spans="6:13" x14ac:dyDescent="0.2">
      <c r="I71" s="19"/>
    </row>
    <row r="72" spans="6:13" x14ac:dyDescent="0.2">
      <c r="F72" s="6"/>
    </row>
    <row r="73" spans="6:13" x14ac:dyDescent="0.2">
      <c r="F73" s="6"/>
      <c r="G73" s="6"/>
      <c r="K73" s="6"/>
      <c r="L73" s="8"/>
      <c r="M73" s="6"/>
    </row>
    <row r="74" spans="6:13" x14ac:dyDescent="0.2">
      <c r="F74" s="6"/>
    </row>
    <row r="83" spans="6:6" x14ac:dyDescent="0.2">
      <c r="F83" s="6"/>
    </row>
    <row r="95" spans="6:6" x14ac:dyDescent="0.2">
      <c r="F95" s="6"/>
    </row>
    <row r="97" spans="6:12" x14ac:dyDescent="0.2">
      <c r="K97" s="20"/>
      <c r="L97" s="21"/>
    </row>
    <row r="112" spans="6:12" x14ac:dyDescent="0.2">
      <c r="F112" s="6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2024-03-03T17:25:35Z</dcterms:modified>
</cp:coreProperties>
</file>